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32" yWindow="552" windowWidth="22716" windowHeight="9468"/>
  </bookViews>
  <sheets>
    <sheet name="TSMS" sheetId="1" r:id="rId1"/>
  </sheets>
  <definedNames>
    <definedName name="_xlnm.Print_Titles" localSheetId="0">TSMS!$1:$2</definedName>
  </definedNames>
  <calcPr calcId="145621"/>
</workbook>
</file>

<file path=xl/calcChain.xml><?xml version="1.0" encoding="utf-8"?>
<calcChain xmlns="http://schemas.openxmlformats.org/spreadsheetml/2006/main">
  <c r="P27" i="1" l="1"/>
  <c r="P28" i="1" s="1"/>
  <c r="O27" i="1"/>
  <c r="N27" i="1"/>
  <c r="N28" i="1" s="1"/>
  <c r="M27" i="1"/>
  <c r="L27" i="1"/>
  <c r="L28" i="1" s="1"/>
  <c r="K27" i="1"/>
  <c r="J27" i="1"/>
  <c r="J28" i="1" s="1"/>
  <c r="I27" i="1"/>
  <c r="H27" i="1"/>
  <c r="P25" i="1"/>
  <c r="O25" i="1"/>
  <c r="N25" i="1"/>
  <c r="M25" i="1"/>
  <c r="L25" i="1"/>
  <c r="K25" i="1"/>
  <c r="J25" i="1"/>
  <c r="I25" i="1"/>
  <c r="H25" i="1"/>
  <c r="P21" i="1"/>
  <c r="O21" i="1"/>
  <c r="N21" i="1"/>
  <c r="M21" i="1"/>
  <c r="L21" i="1"/>
  <c r="K21" i="1"/>
  <c r="J21" i="1"/>
  <c r="I21" i="1"/>
  <c r="H21" i="1"/>
  <c r="P17" i="1"/>
  <c r="O17" i="1"/>
  <c r="N17" i="1"/>
  <c r="M17" i="1"/>
  <c r="L17" i="1"/>
  <c r="K17" i="1"/>
  <c r="J17" i="1"/>
  <c r="I17" i="1"/>
  <c r="H17" i="1"/>
  <c r="I28" i="1" l="1"/>
  <c r="M28" i="1"/>
  <c r="K28" i="1"/>
  <c r="O28" i="1"/>
  <c r="H28" i="1"/>
  <c r="P31" i="1"/>
  <c r="L31" i="1"/>
  <c r="H32" i="1"/>
  <c r="M32" i="1"/>
  <c r="I32" i="1"/>
  <c r="K22" i="1"/>
  <c r="O22" i="1"/>
  <c r="H31" i="1"/>
  <c r="M31" i="1"/>
  <c r="I31" i="1"/>
  <c r="N32" i="1"/>
  <c r="J32" i="1"/>
  <c r="N31" i="1"/>
  <c r="J31" i="1"/>
  <c r="O32" i="1"/>
  <c r="K32" i="1"/>
  <c r="I22" i="1"/>
  <c r="M22" i="1"/>
  <c r="O31" i="1"/>
  <c r="K31" i="1"/>
  <c r="P32" i="1"/>
  <c r="P33" i="1" s="1"/>
  <c r="L32" i="1"/>
  <c r="H22" i="1"/>
  <c r="L22" i="1"/>
  <c r="P22" i="1"/>
  <c r="J22" i="1"/>
  <c r="N22" i="1"/>
  <c r="I33" i="1" l="1"/>
  <c r="N33" i="1"/>
  <c r="M33" i="1"/>
  <c r="O33" i="1"/>
  <c r="H33" i="1"/>
  <c r="J33" i="1"/>
  <c r="L33" i="1"/>
  <c r="K33" i="1"/>
</calcChain>
</file>

<file path=xl/sharedStrings.xml><?xml version="1.0" encoding="utf-8"?>
<sst xmlns="http://schemas.openxmlformats.org/spreadsheetml/2006/main" count="44" uniqueCount="42">
  <si>
    <t>Technické služby
Rok 2023, Tisíce, Náklady a výnosy</t>
  </si>
  <si>
    <t>SÚ</t>
  </si>
  <si>
    <t>Spotřeba materiálu</t>
  </si>
  <si>
    <t>Spotřeba energie</t>
  </si>
  <si>
    <t>Spotřeba ost.neskladov. dodávek</t>
  </si>
  <si>
    <t>Opravy a udržování</t>
  </si>
  <si>
    <t>Cestovné</t>
  </si>
  <si>
    <t>Ostatní služby</t>
  </si>
  <si>
    <t>Mzdové náklady</t>
  </si>
  <si>
    <t>Zákonné sociální pojištění</t>
  </si>
  <si>
    <t>Zákonné sociální náklady</t>
  </si>
  <si>
    <t>Jiné sociální náklady</t>
  </si>
  <si>
    <t>Jiné daně a poplatky</t>
  </si>
  <si>
    <t>Ostatní náklady z činnosti</t>
  </si>
  <si>
    <t>Odpisy dlouhodobého majetku</t>
  </si>
  <si>
    <t>Náklady z DDM</t>
  </si>
  <si>
    <t>Výnosy z prodeje vlast.výrobků</t>
  </si>
  <si>
    <t>Výnosy z prodeje služeb</t>
  </si>
  <si>
    <t>Výnosy územ.rozp. z transferů</t>
  </si>
  <si>
    <t>Celkem Výnosy</t>
  </si>
  <si>
    <t>Celkem Náklady</t>
  </si>
  <si>
    <t>Celkem Hospodářský výsledek</t>
  </si>
  <si>
    <t>Náklady 1 - HČ</t>
  </si>
  <si>
    <t>Výnosy 1 - HČ</t>
  </si>
  <si>
    <t>Náklady 2 - DČ</t>
  </si>
  <si>
    <t>Výnosy 2 - DČ</t>
  </si>
  <si>
    <t>Hospodářský výsledek 2 - DČ</t>
  </si>
  <si>
    <t>Hospodářský výsledek 1 - HČ</t>
  </si>
  <si>
    <t>Činnost</t>
  </si>
  <si>
    <t>Název</t>
  </si>
  <si>
    <t>Schválený rozpočet 2022</t>
  </si>
  <si>
    <t>Očekávaná skutečnost 2022</t>
  </si>
  <si>
    <t>příspěvek zřizovatele</t>
  </si>
  <si>
    <t>správa</t>
  </si>
  <si>
    <t>silnice a kominukace</t>
  </si>
  <si>
    <t>koupaliště</t>
  </si>
  <si>
    <t>osvětlení</t>
  </si>
  <si>
    <t>hřbitov</t>
  </si>
  <si>
    <t>kompost.</t>
  </si>
  <si>
    <t>čistota města</t>
  </si>
  <si>
    <t>stadion</t>
  </si>
  <si>
    <t>Schválený rozpočet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</si>
</sst>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"/>
    <numFmt numFmtId="165" formatCode="#,##0.0"/>
  </numFmts>
  <fonts count="5" x14ac:knownFonts="1">
    <font>
      <sz val="11.25"/>
      <name val="Cambria"/>
    </font>
    <font>
      <b/>
      <sz val="11.25"/>
      <name val="Cambria"/>
    </font>
    <font>
      <b/>
      <sz val="11.25"/>
      <name val="Cambria"/>
      <family val="1"/>
      <charset val="238"/>
    </font>
    <font>
      <sz val="11.25"/>
      <name val="Cambria"/>
      <family val="1"/>
      <charset val="238"/>
    </font>
    <font>
      <b/>
      <sz val="10"/>
      <name val="Cambria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23">
    <xf numFmtId="0" fontId="0" fillId="0" borderId="0" xfId="0" applyProtection="1"/>
    <xf numFmtId="164" fontId="0" fillId="0" borderId="0" xfId="0" applyNumberFormat="1" applyAlignment="1" applyProtection="1">
      <alignment vertical="center"/>
    </xf>
    <xf numFmtId="49" fontId="0" fillId="0" borderId="0" xfId="0" applyNumberFormat="1" applyAlignment="1" applyProtection="1">
      <alignment vertical="center"/>
    </xf>
    <xf numFmtId="164" fontId="0" fillId="0" borderId="1" xfId="0" applyNumberFormat="1" applyBorder="1" applyAlignment="1" applyProtection="1">
      <alignment vertical="center"/>
    </xf>
    <xf numFmtId="49" fontId="0" fillId="0" borderId="1" xfId="0" applyNumberFormat="1" applyBorder="1" applyAlignment="1" applyProtection="1">
      <alignment vertical="center"/>
    </xf>
    <xf numFmtId="164" fontId="1" fillId="2" borderId="1" xfId="0" applyNumberFormat="1" applyFont="1" applyFill="1" applyBorder="1" applyAlignment="1" applyProtection="1">
      <alignment vertical="center"/>
    </xf>
    <xf numFmtId="49" fontId="1" fillId="2" borderId="1" xfId="0" applyNumberFormat="1" applyFont="1" applyFill="1" applyBorder="1" applyAlignment="1" applyProtection="1">
      <alignment vertical="center"/>
    </xf>
    <xf numFmtId="165" fontId="0" fillId="0" borderId="1" xfId="0" applyNumberFormat="1" applyBorder="1" applyAlignment="1" applyProtection="1">
      <alignment vertical="center"/>
    </xf>
    <xf numFmtId="165" fontId="0" fillId="0" borderId="1" xfId="0" applyNumberFormat="1" applyBorder="1" applyAlignment="1" applyProtection="1">
      <alignment vertical="center" wrapText="1"/>
    </xf>
    <xf numFmtId="165" fontId="1" fillId="2" borderId="1" xfId="0" applyNumberFormat="1" applyFont="1" applyFill="1" applyBorder="1" applyAlignment="1" applyProtection="1">
      <alignment vertical="center"/>
    </xf>
    <xf numFmtId="165" fontId="1" fillId="2" borderId="1" xfId="0" applyNumberFormat="1" applyFont="1" applyFill="1" applyBorder="1" applyAlignment="1" applyProtection="1">
      <alignment vertical="center" wrapText="1"/>
    </xf>
    <xf numFmtId="165" fontId="0" fillId="0" borderId="0" xfId="0" applyNumberFormat="1" applyAlignment="1" applyProtection="1">
      <alignment vertical="center"/>
    </xf>
    <xf numFmtId="164" fontId="2" fillId="2" borderId="1" xfId="0" applyNumberFormat="1" applyFont="1" applyFill="1" applyBorder="1" applyAlignment="1" applyProtection="1">
      <alignment vertical="center"/>
    </xf>
    <xf numFmtId="0" fontId="3" fillId="0" borderId="0" xfId="1" applyProtection="1"/>
    <xf numFmtId="164" fontId="3" fillId="0" borderId="1" xfId="1" applyNumberFormat="1" applyBorder="1" applyAlignment="1" applyProtection="1">
      <alignment vertical="center"/>
    </xf>
    <xf numFmtId="165" fontId="3" fillId="0" borderId="1" xfId="1" applyNumberFormat="1" applyBorder="1" applyAlignment="1" applyProtection="1">
      <alignment vertical="center" wrapText="1"/>
    </xf>
    <xf numFmtId="164" fontId="2" fillId="2" borderId="0" xfId="0" applyNumberFormat="1" applyFont="1" applyFill="1" applyAlignment="1" applyProtection="1">
      <alignment horizontal="left" vertical="center" wrapText="1"/>
    </xf>
    <xf numFmtId="49" fontId="2" fillId="2" borderId="0" xfId="0" applyNumberFormat="1" applyFont="1" applyFill="1" applyAlignment="1" applyProtection="1">
      <alignment horizontal="left" vertical="center" wrapText="1"/>
    </xf>
    <xf numFmtId="165" fontId="2" fillId="2" borderId="0" xfId="2" applyNumberFormat="1" applyFont="1" applyFill="1" applyAlignment="1" applyProtection="1">
      <alignment horizontal="center" vertical="center" wrapText="1"/>
    </xf>
    <xf numFmtId="165" fontId="2" fillId="2" borderId="1" xfId="2" applyNumberFormat="1" applyFont="1" applyFill="1" applyBorder="1" applyAlignment="1" applyProtection="1">
      <alignment vertical="center" wrapText="1"/>
    </xf>
    <xf numFmtId="4" fontId="0" fillId="0" borderId="0" xfId="0" applyNumberFormat="1" applyBorder="1" applyAlignment="1" applyProtection="1">
      <alignment vertical="center" wrapText="1"/>
    </xf>
    <xf numFmtId="4" fontId="4" fillId="2" borderId="0" xfId="2" applyNumberFormat="1" applyFont="1" applyFill="1" applyAlignment="1" applyProtection="1">
      <alignment horizontal="center" vertical="center" wrapText="1"/>
    </xf>
    <xf numFmtId="0" fontId="1" fillId="0" borderId="0" xfId="0" applyFont="1" applyAlignment="1" applyProtection="1">
      <alignment vertical="center" wrapText="1"/>
    </xf>
  </cellXfs>
  <cellStyles count="3">
    <cellStyle name="Normální" xfId="0" builtinId="0"/>
    <cellStyle name="normální 2" xfId="1"/>
    <cellStyle name="Normální 2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3"/>
  <sheetViews>
    <sheetView tabSelected="1" zoomScaleNormal="100" workbookViewId="0">
      <pane ySplit="2" topLeftCell="A3" activePane="bottomLeft" state="frozen"/>
      <selection pane="bottomLeft" activeCell="F3" sqref="F3"/>
    </sheetView>
  </sheetViews>
  <sheetFormatPr defaultRowHeight="14.4" x14ac:dyDescent="0.25"/>
  <cols>
    <col min="1" max="1" width="6.6328125" style="1" customWidth="1"/>
    <col min="2" max="2" width="4.54296875" style="1" customWidth="1"/>
    <col min="3" max="3" width="26.7265625" style="2" customWidth="1"/>
    <col min="4" max="6" width="11.1796875" style="11" customWidth="1"/>
    <col min="8" max="16" width="9.6328125" customWidth="1"/>
  </cols>
  <sheetData>
    <row r="1" spans="1:16" ht="29.1" customHeight="1" x14ac:dyDescent="0.25">
      <c r="A1" s="22" t="s">
        <v>0</v>
      </c>
      <c r="B1" s="22"/>
      <c r="C1" s="22"/>
      <c r="D1" s="22"/>
      <c r="E1" s="22"/>
      <c r="F1" s="22"/>
    </row>
    <row r="2" spans="1:16" ht="48.6" customHeight="1" x14ac:dyDescent="0.25">
      <c r="A2" s="16" t="s">
        <v>28</v>
      </c>
      <c r="B2" s="16" t="s">
        <v>1</v>
      </c>
      <c r="C2" s="17" t="s">
        <v>29</v>
      </c>
      <c r="D2" s="18" t="s">
        <v>30</v>
      </c>
      <c r="E2" s="18" t="s">
        <v>31</v>
      </c>
      <c r="F2" s="18" t="s">
        <v>41</v>
      </c>
      <c r="H2" s="21" t="s">
        <v>32</v>
      </c>
      <c r="I2" s="21" t="s">
        <v>33</v>
      </c>
      <c r="J2" s="21" t="s">
        <v>34</v>
      </c>
      <c r="K2" s="21" t="s">
        <v>35</v>
      </c>
      <c r="L2" s="21" t="s">
        <v>36</v>
      </c>
      <c r="M2" s="21" t="s">
        <v>37</v>
      </c>
      <c r="N2" s="21" t="s">
        <v>38</v>
      </c>
      <c r="O2" s="21" t="s">
        <v>39</v>
      </c>
      <c r="P2" s="21" t="s">
        <v>40</v>
      </c>
    </row>
    <row r="3" spans="1:16" x14ac:dyDescent="0.25">
      <c r="A3" s="3">
        <v>1</v>
      </c>
      <c r="B3" s="3">
        <v>501</v>
      </c>
      <c r="C3" s="4" t="s">
        <v>2</v>
      </c>
      <c r="D3" s="7">
        <v>1511</v>
      </c>
      <c r="E3" s="7">
        <v>1568.5</v>
      </c>
      <c r="F3" s="8">
        <v>2301</v>
      </c>
      <c r="G3" s="14"/>
      <c r="H3" s="13"/>
      <c r="I3" s="8">
        <v>123</v>
      </c>
      <c r="J3" s="8">
        <v>150</v>
      </c>
      <c r="K3" s="8">
        <v>430.5</v>
      </c>
      <c r="L3" s="13"/>
      <c r="M3" s="15">
        <v>20</v>
      </c>
      <c r="N3" s="15">
        <v>435</v>
      </c>
      <c r="O3" s="15">
        <v>1010</v>
      </c>
      <c r="P3" s="15">
        <v>132.5</v>
      </c>
    </row>
    <row r="4" spans="1:16" x14ac:dyDescent="0.25">
      <c r="A4" s="3">
        <v>1</v>
      </c>
      <c r="B4" s="3">
        <v>502</v>
      </c>
      <c r="C4" s="4" t="s">
        <v>3</v>
      </c>
      <c r="D4" s="7">
        <v>2278</v>
      </c>
      <c r="E4" s="7">
        <v>2478</v>
      </c>
      <c r="F4" s="8">
        <v>3717</v>
      </c>
      <c r="G4" s="14"/>
      <c r="H4" s="13"/>
      <c r="I4" s="8">
        <v>259.5</v>
      </c>
      <c r="K4" s="8">
        <v>810</v>
      </c>
      <c r="L4" s="15">
        <v>2400</v>
      </c>
      <c r="O4" s="15">
        <v>67.5</v>
      </c>
      <c r="P4" s="15">
        <v>180</v>
      </c>
    </row>
    <row r="5" spans="1:16" x14ac:dyDescent="0.25">
      <c r="A5" s="3">
        <v>1</v>
      </c>
      <c r="B5" s="3">
        <v>503</v>
      </c>
      <c r="C5" s="4" t="s">
        <v>4</v>
      </c>
      <c r="D5" s="7">
        <v>735</v>
      </c>
      <c r="E5" s="7">
        <v>735</v>
      </c>
      <c r="F5" s="8">
        <v>1075</v>
      </c>
      <c r="G5" s="14"/>
      <c r="H5" s="13"/>
      <c r="I5" s="8">
        <v>120</v>
      </c>
      <c r="J5" s="13"/>
      <c r="K5" s="8">
        <v>600</v>
      </c>
      <c r="M5" s="15">
        <v>25</v>
      </c>
      <c r="O5" s="15">
        <v>55</v>
      </c>
      <c r="P5" s="15">
        <v>275</v>
      </c>
    </row>
    <row r="6" spans="1:16" x14ac:dyDescent="0.25">
      <c r="A6" s="3">
        <v>1</v>
      </c>
      <c r="B6" s="3">
        <v>511</v>
      </c>
      <c r="C6" s="4" t="s">
        <v>5</v>
      </c>
      <c r="D6" s="7">
        <v>2700</v>
      </c>
      <c r="E6" s="7">
        <v>2700</v>
      </c>
      <c r="F6" s="8">
        <v>5020</v>
      </c>
      <c r="G6" s="14"/>
      <c r="H6" s="13"/>
      <c r="I6" s="8">
        <v>515</v>
      </c>
      <c r="J6" s="8">
        <v>1500</v>
      </c>
      <c r="K6" s="8">
        <v>610</v>
      </c>
      <c r="L6" s="15">
        <v>1400</v>
      </c>
      <c r="M6" s="15">
        <v>225</v>
      </c>
      <c r="N6" s="15">
        <v>250</v>
      </c>
      <c r="O6" s="15">
        <v>450</v>
      </c>
      <c r="P6" s="15">
        <v>70</v>
      </c>
    </row>
    <row r="7" spans="1:16" x14ac:dyDescent="0.25">
      <c r="A7" s="3">
        <v>1</v>
      </c>
      <c r="B7" s="3">
        <v>512</v>
      </c>
      <c r="C7" s="4" t="s">
        <v>6</v>
      </c>
      <c r="D7" s="7">
        <v>7</v>
      </c>
      <c r="E7" s="7">
        <v>7</v>
      </c>
      <c r="F7" s="8">
        <v>7.5</v>
      </c>
      <c r="G7" s="14"/>
      <c r="H7" s="13"/>
      <c r="I7" s="8">
        <v>7.5</v>
      </c>
      <c r="J7" s="13"/>
      <c r="L7" s="13"/>
    </row>
    <row r="8" spans="1:16" x14ac:dyDescent="0.25">
      <c r="A8" s="3">
        <v>1</v>
      </c>
      <c r="B8" s="3">
        <v>518</v>
      </c>
      <c r="C8" s="4" t="s">
        <v>7</v>
      </c>
      <c r="D8" s="7">
        <v>1416</v>
      </c>
      <c r="E8" s="7">
        <v>1361.5</v>
      </c>
      <c r="F8" s="8">
        <v>2879</v>
      </c>
      <c r="G8" s="14"/>
      <c r="H8" s="13"/>
      <c r="I8" s="8">
        <v>310.5</v>
      </c>
      <c r="J8" s="13"/>
      <c r="K8" s="8">
        <v>144</v>
      </c>
      <c r="L8" s="13"/>
      <c r="M8" s="15">
        <v>78</v>
      </c>
      <c r="N8" s="15">
        <v>951</v>
      </c>
      <c r="O8" s="15">
        <v>1331</v>
      </c>
      <c r="P8" s="15">
        <v>64.5</v>
      </c>
    </row>
    <row r="9" spans="1:16" x14ac:dyDescent="0.25">
      <c r="A9" s="3">
        <v>1</v>
      </c>
      <c r="B9" s="3">
        <v>521</v>
      </c>
      <c r="C9" s="4" t="s">
        <v>8</v>
      </c>
      <c r="D9" s="7">
        <v>9051</v>
      </c>
      <c r="E9" s="7">
        <v>9051</v>
      </c>
      <c r="F9" s="8">
        <v>9788</v>
      </c>
      <c r="G9" s="14"/>
      <c r="H9" s="13"/>
      <c r="I9" s="8">
        <v>1515</v>
      </c>
      <c r="J9" s="13"/>
      <c r="K9" s="8">
        <v>1230</v>
      </c>
      <c r="L9" s="13"/>
      <c r="M9" s="15">
        <v>18</v>
      </c>
      <c r="N9" s="15">
        <v>1501</v>
      </c>
      <c r="O9" s="15">
        <v>5209</v>
      </c>
      <c r="P9" s="15">
        <v>315</v>
      </c>
    </row>
    <row r="10" spans="1:16" x14ac:dyDescent="0.25">
      <c r="A10" s="3">
        <v>1</v>
      </c>
      <c r="B10" s="3">
        <v>524</v>
      </c>
      <c r="C10" s="4" t="s">
        <v>9</v>
      </c>
      <c r="D10" s="7">
        <v>2951</v>
      </c>
      <c r="E10" s="7">
        <v>2951</v>
      </c>
      <c r="F10" s="8">
        <v>3116</v>
      </c>
      <c r="G10" s="14"/>
      <c r="H10" s="13"/>
      <c r="I10" s="8">
        <v>513</v>
      </c>
      <c r="J10" s="13"/>
      <c r="K10" s="8">
        <v>257</v>
      </c>
      <c r="L10" s="13"/>
      <c r="M10" s="13"/>
      <c r="N10" s="15">
        <v>505</v>
      </c>
      <c r="O10" s="15">
        <v>1735</v>
      </c>
      <c r="P10" s="15">
        <v>106</v>
      </c>
    </row>
    <row r="11" spans="1:16" x14ac:dyDescent="0.25">
      <c r="A11" s="3">
        <v>1</v>
      </c>
      <c r="B11" s="3">
        <v>527</v>
      </c>
      <c r="C11" s="4" t="s">
        <v>10</v>
      </c>
      <c r="D11" s="7">
        <v>183</v>
      </c>
      <c r="E11" s="7">
        <v>183</v>
      </c>
      <c r="F11" s="8">
        <v>268.5</v>
      </c>
      <c r="G11" s="14"/>
      <c r="H11" s="13"/>
      <c r="I11" s="8">
        <v>218.5</v>
      </c>
      <c r="J11" s="13"/>
      <c r="K11" s="8">
        <v>30</v>
      </c>
      <c r="L11" s="13"/>
      <c r="M11" s="13"/>
      <c r="O11" s="15">
        <v>20</v>
      </c>
    </row>
    <row r="12" spans="1:16" x14ac:dyDescent="0.25">
      <c r="A12" s="3">
        <v>1</v>
      </c>
      <c r="B12" s="3">
        <v>528</v>
      </c>
      <c r="C12" s="4" t="s">
        <v>11</v>
      </c>
      <c r="D12" s="7">
        <v>230</v>
      </c>
      <c r="E12" s="7">
        <v>230</v>
      </c>
      <c r="F12" s="8">
        <v>291.5</v>
      </c>
      <c r="G12" s="14"/>
      <c r="H12" s="13"/>
      <c r="I12" s="8">
        <v>291.5</v>
      </c>
      <c r="J12" s="13"/>
      <c r="L12" s="13"/>
      <c r="M12" s="13"/>
    </row>
    <row r="13" spans="1:16" x14ac:dyDescent="0.25">
      <c r="A13" s="3">
        <v>1</v>
      </c>
      <c r="B13" s="3">
        <v>538</v>
      </c>
      <c r="C13" s="4" t="s">
        <v>12</v>
      </c>
      <c r="D13" s="7">
        <v>3</v>
      </c>
      <c r="E13" s="7">
        <v>3</v>
      </c>
      <c r="F13" s="8">
        <v>3</v>
      </c>
      <c r="G13" s="14"/>
      <c r="H13" s="13"/>
      <c r="J13" s="13"/>
      <c r="K13" s="13"/>
      <c r="L13" s="13"/>
      <c r="M13" s="13"/>
      <c r="N13" s="13"/>
      <c r="O13" s="15">
        <v>3</v>
      </c>
      <c r="P13" s="13"/>
    </row>
    <row r="14" spans="1:16" x14ac:dyDescent="0.25">
      <c r="A14" s="3">
        <v>1</v>
      </c>
      <c r="B14" s="3">
        <v>549</v>
      </c>
      <c r="C14" s="4" t="s">
        <v>13</v>
      </c>
      <c r="D14" s="7">
        <v>440</v>
      </c>
      <c r="E14" s="7">
        <v>440</v>
      </c>
      <c r="F14" s="8">
        <v>460</v>
      </c>
      <c r="G14" s="14"/>
      <c r="H14" s="13"/>
      <c r="I14" s="15">
        <v>110</v>
      </c>
      <c r="J14" s="13"/>
      <c r="K14" s="13"/>
      <c r="L14" s="13"/>
      <c r="M14" s="13"/>
      <c r="N14" s="15">
        <v>150</v>
      </c>
      <c r="O14" s="15">
        <v>200</v>
      </c>
      <c r="P14" s="13"/>
    </row>
    <row r="15" spans="1:16" x14ac:dyDescent="0.25">
      <c r="A15" s="3">
        <v>1</v>
      </c>
      <c r="B15" s="3">
        <v>551</v>
      </c>
      <c r="C15" s="4" t="s">
        <v>14</v>
      </c>
      <c r="D15" s="7">
        <v>1436</v>
      </c>
      <c r="E15" s="7">
        <v>1436</v>
      </c>
      <c r="F15" s="8">
        <v>1401.5</v>
      </c>
      <c r="H15" s="13"/>
      <c r="I15" s="8">
        <v>116</v>
      </c>
      <c r="J15" s="13"/>
      <c r="K15" s="8">
        <v>45</v>
      </c>
      <c r="L15" s="13"/>
      <c r="M15" s="13"/>
      <c r="N15" s="15">
        <v>707</v>
      </c>
      <c r="O15" s="15">
        <v>523.5</v>
      </c>
      <c r="P15" s="15">
        <v>10</v>
      </c>
    </row>
    <row r="16" spans="1:16" x14ac:dyDescent="0.25">
      <c r="A16" s="3">
        <v>1</v>
      </c>
      <c r="B16" s="3">
        <v>558</v>
      </c>
      <c r="C16" s="4" t="s">
        <v>15</v>
      </c>
      <c r="D16" s="7">
        <v>70</v>
      </c>
      <c r="E16" s="7">
        <v>67</v>
      </c>
      <c r="F16" s="8">
        <v>95</v>
      </c>
      <c r="H16" s="13"/>
      <c r="I16" s="8">
        <v>15</v>
      </c>
      <c r="J16" s="13"/>
      <c r="K16" s="8">
        <v>20</v>
      </c>
      <c r="L16" s="13"/>
      <c r="M16" s="13"/>
      <c r="N16" s="13"/>
      <c r="O16" s="15">
        <v>50</v>
      </c>
      <c r="P16" s="15">
        <v>10</v>
      </c>
    </row>
    <row r="17" spans="1:16" x14ac:dyDescent="0.25">
      <c r="A17" s="12" t="s">
        <v>22</v>
      </c>
      <c r="B17" s="5"/>
      <c r="C17" s="6"/>
      <c r="D17" s="9">
        <v>23011</v>
      </c>
      <c r="E17" s="9">
        <v>23211</v>
      </c>
      <c r="F17" s="10">
        <v>30423</v>
      </c>
      <c r="H17" s="19">
        <f t="shared" ref="H17:N17" si="0">SUM(H3:H16)</f>
        <v>0</v>
      </c>
      <c r="I17" s="19">
        <f>SUM(I3:I16)</f>
        <v>4114.5</v>
      </c>
      <c r="J17" s="19">
        <f t="shared" si="0"/>
        <v>1650</v>
      </c>
      <c r="K17" s="19">
        <f>SUM(K3:K16)</f>
        <v>4176.5</v>
      </c>
      <c r="L17" s="19">
        <f t="shared" si="0"/>
        <v>3800</v>
      </c>
      <c r="M17" s="19">
        <f t="shared" si="0"/>
        <v>366</v>
      </c>
      <c r="N17" s="19">
        <f t="shared" si="0"/>
        <v>4499</v>
      </c>
      <c r="O17" s="19">
        <f>SUM(O3:O16)</f>
        <v>10654</v>
      </c>
      <c r="P17" s="19">
        <f>SUM(P3:P16)</f>
        <v>1163</v>
      </c>
    </row>
    <row r="18" spans="1:16" x14ac:dyDescent="0.25">
      <c r="A18" s="3">
        <v>1</v>
      </c>
      <c r="B18" s="3">
        <v>601</v>
      </c>
      <c r="C18" s="4" t="s">
        <v>16</v>
      </c>
      <c r="D18" s="7">
        <v>60</v>
      </c>
      <c r="E18" s="7">
        <v>60</v>
      </c>
      <c r="F18" s="8">
        <v>150</v>
      </c>
      <c r="H18" s="13"/>
      <c r="I18" s="13"/>
      <c r="J18" s="13"/>
      <c r="K18" s="13"/>
      <c r="L18" s="13"/>
      <c r="M18" s="13"/>
      <c r="N18" s="15">
        <v>150</v>
      </c>
      <c r="O18" s="13"/>
      <c r="P18" s="13"/>
    </row>
    <row r="19" spans="1:16" x14ac:dyDescent="0.25">
      <c r="A19" s="3">
        <v>1</v>
      </c>
      <c r="B19" s="3">
        <v>602</v>
      </c>
      <c r="C19" s="4" t="s">
        <v>17</v>
      </c>
      <c r="D19" s="7">
        <v>1176</v>
      </c>
      <c r="E19" s="7">
        <v>1176</v>
      </c>
      <c r="F19" s="8">
        <v>1170</v>
      </c>
      <c r="H19" s="13"/>
      <c r="I19" s="13"/>
      <c r="J19" s="13"/>
      <c r="K19" s="8">
        <v>1100</v>
      </c>
      <c r="L19" s="13"/>
      <c r="M19" s="15">
        <v>70</v>
      </c>
      <c r="N19" s="20"/>
      <c r="O19" s="13"/>
      <c r="P19" s="13"/>
    </row>
    <row r="20" spans="1:16" x14ac:dyDescent="0.25">
      <c r="A20" s="3">
        <v>1</v>
      </c>
      <c r="B20" s="3">
        <v>672</v>
      </c>
      <c r="C20" s="4" t="s">
        <v>18</v>
      </c>
      <c r="D20" s="7">
        <v>21775</v>
      </c>
      <c r="E20" s="7">
        <v>21975</v>
      </c>
      <c r="F20" s="8">
        <v>29103</v>
      </c>
      <c r="H20" s="15">
        <v>28700</v>
      </c>
      <c r="I20" s="13"/>
      <c r="J20" s="13"/>
      <c r="K20" s="13"/>
      <c r="L20" s="13"/>
      <c r="M20" s="13"/>
      <c r="N20" s="15">
        <v>400</v>
      </c>
      <c r="O20" s="8">
        <v>3</v>
      </c>
      <c r="P20" s="13"/>
    </row>
    <row r="21" spans="1:16" x14ac:dyDescent="0.25">
      <c r="A21" s="12" t="s">
        <v>23</v>
      </c>
      <c r="B21" s="5"/>
      <c r="C21" s="6"/>
      <c r="D21" s="9">
        <v>23011</v>
      </c>
      <c r="E21" s="9">
        <v>23211</v>
      </c>
      <c r="F21" s="10">
        <v>30423</v>
      </c>
      <c r="H21" s="19">
        <f t="shared" ref="H21:P21" si="1">SUM(H18:H20)</f>
        <v>28700</v>
      </c>
      <c r="I21" s="19">
        <f t="shared" si="1"/>
        <v>0</v>
      </c>
      <c r="J21" s="19">
        <f t="shared" si="1"/>
        <v>0</v>
      </c>
      <c r="K21" s="19">
        <f t="shared" si="1"/>
        <v>1100</v>
      </c>
      <c r="L21" s="19">
        <f t="shared" si="1"/>
        <v>0</v>
      </c>
      <c r="M21" s="19">
        <f t="shared" si="1"/>
        <v>70</v>
      </c>
      <c r="N21" s="19">
        <f t="shared" si="1"/>
        <v>550</v>
      </c>
      <c r="O21" s="19">
        <f t="shared" si="1"/>
        <v>3</v>
      </c>
      <c r="P21" s="19">
        <f t="shared" si="1"/>
        <v>0</v>
      </c>
    </row>
    <row r="22" spans="1:16" x14ac:dyDescent="0.25">
      <c r="A22" s="12" t="s">
        <v>27</v>
      </c>
      <c r="B22" s="5"/>
      <c r="C22" s="6"/>
      <c r="D22" s="9">
        <v>0</v>
      </c>
      <c r="E22" s="9">
        <v>0</v>
      </c>
      <c r="F22" s="10">
        <v>0</v>
      </c>
      <c r="H22" s="19">
        <f>H21-H17</f>
        <v>28700</v>
      </c>
      <c r="I22" s="19">
        <f t="shared" ref="I22:P22" si="2">I21-I17</f>
        <v>-4114.5</v>
      </c>
      <c r="J22" s="19">
        <f t="shared" si="2"/>
        <v>-1650</v>
      </c>
      <c r="K22" s="19">
        <f t="shared" si="2"/>
        <v>-3076.5</v>
      </c>
      <c r="L22" s="19">
        <f t="shared" si="2"/>
        <v>-3800</v>
      </c>
      <c r="M22" s="19">
        <f t="shared" si="2"/>
        <v>-296</v>
      </c>
      <c r="N22" s="19">
        <f t="shared" si="2"/>
        <v>-3949</v>
      </c>
      <c r="O22" s="19">
        <f t="shared" si="2"/>
        <v>-10651</v>
      </c>
      <c r="P22" s="19">
        <f t="shared" si="2"/>
        <v>-1163</v>
      </c>
    </row>
    <row r="23" spans="1:16" x14ac:dyDescent="0.25">
      <c r="A23" s="3"/>
      <c r="B23" s="3"/>
      <c r="C23" s="4"/>
      <c r="D23" s="7"/>
      <c r="E23" s="7"/>
      <c r="F23" s="8"/>
      <c r="H23" s="13"/>
      <c r="I23" s="13"/>
      <c r="J23" s="13"/>
      <c r="K23" s="13"/>
      <c r="L23" s="13"/>
      <c r="M23" s="13"/>
      <c r="N23" s="13"/>
      <c r="O23" s="13"/>
      <c r="P23" s="13"/>
    </row>
    <row r="24" spans="1:16" x14ac:dyDescent="0.25">
      <c r="A24" s="3">
        <v>2</v>
      </c>
      <c r="B24" s="3">
        <v>518</v>
      </c>
      <c r="C24" s="4" t="s">
        <v>7</v>
      </c>
      <c r="D24" s="7">
        <v>1</v>
      </c>
      <c r="E24" s="7">
        <v>1</v>
      </c>
      <c r="F24" s="8">
        <v>1</v>
      </c>
      <c r="H24" s="7">
        <v>1</v>
      </c>
      <c r="I24" s="13"/>
      <c r="J24" s="13"/>
      <c r="K24" s="13"/>
      <c r="L24" s="13"/>
      <c r="M24" s="13"/>
      <c r="N24" s="13"/>
      <c r="O24" s="13"/>
      <c r="P24" s="13"/>
    </row>
    <row r="25" spans="1:16" x14ac:dyDescent="0.25">
      <c r="A25" s="12" t="s">
        <v>24</v>
      </c>
      <c r="B25" s="5"/>
      <c r="C25" s="6"/>
      <c r="D25" s="9">
        <v>1</v>
      </c>
      <c r="E25" s="9">
        <v>1</v>
      </c>
      <c r="F25" s="10">
        <v>1</v>
      </c>
      <c r="H25" s="19">
        <f t="shared" ref="H25:P25" si="3">SUM(H23:H24)</f>
        <v>1</v>
      </c>
      <c r="I25" s="19">
        <f t="shared" si="3"/>
        <v>0</v>
      </c>
      <c r="J25" s="19">
        <f t="shared" si="3"/>
        <v>0</v>
      </c>
      <c r="K25" s="19">
        <f t="shared" si="3"/>
        <v>0</v>
      </c>
      <c r="L25" s="19">
        <f t="shared" si="3"/>
        <v>0</v>
      </c>
      <c r="M25" s="19">
        <f t="shared" si="3"/>
        <v>0</v>
      </c>
      <c r="N25" s="19">
        <f t="shared" si="3"/>
        <v>0</v>
      </c>
      <c r="O25" s="19">
        <f t="shared" si="3"/>
        <v>0</v>
      </c>
      <c r="P25" s="19">
        <f t="shared" si="3"/>
        <v>0</v>
      </c>
    </row>
    <row r="26" spans="1:16" x14ac:dyDescent="0.25">
      <c r="A26" s="3">
        <v>2</v>
      </c>
      <c r="B26" s="3">
        <v>602</v>
      </c>
      <c r="C26" s="4" t="s">
        <v>17</v>
      </c>
      <c r="D26" s="7">
        <v>130</v>
      </c>
      <c r="E26" s="7">
        <v>130</v>
      </c>
      <c r="F26" s="8">
        <v>130</v>
      </c>
      <c r="H26" s="7">
        <v>130</v>
      </c>
      <c r="I26" s="13"/>
      <c r="J26" s="13"/>
      <c r="K26" s="13"/>
      <c r="L26" s="13"/>
      <c r="M26" s="13"/>
      <c r="N26" s="13"/>
      <c r="O26" s="13"/>
      <c r="P26" s="13"/>
    </row>
    <row r="27" spans="1:16" x14ac:dyDescent="0.25">
      <c r="A27" s="12" t="s">
        <v>25</v>
      </c>
      <c r="B27" s="5"/>
      <c r="C27" s="6"/>
      <c r="D27" s="9">
        <v>130</v>
      </c>
      <c r="E27" s="9">
        <v>130</v>
      </c>
      <c r="F27" s="10">
        <v>130</v>
      </c>
      <c r="H27" s="19">
        <f t="shared" ref="H27:P27" si="4">SUM(H26)</f>
        <v>130</v>
      </c>
      <c r="I27" s="19">
        <f t="shared" si="4"/>
        <v>0</v>
      </c>
      <c r="J27" s="19">
        <f t="shared" si="4"/>
        <v>0</v>
      </c>
      <c r="K27" s="19">
        <f t="shared" si="4"/>
        <v>0</v>
      </c>
      <c r="L27" s="19">
        <f t="shared" si="4"/>
        <v>0</v>
      </c>
      <c r="M27" s="19">
        <f t="shared" si="4"/>
        <v>0</v>
      </c>
      <c r="N27" s="19">
        <f t="shared" si="4"/>
        <v>0</v>
      </c>
      <c r="O27" s="19">
        <f t="shared" si="4"/>
        <v>0</v>
      </c>
      <c r="P27" s="19">
        <f t="shared" si="4"/>
        <v>0</v>
      </c>
    </row>
    <row r="28" spans="1:16" x14ac:dyDescent="0.25">
      <c r="A28" s="12" t="s">
        <v>26</v>
      </c>
      <c r="B28" s="5"/>
      <c r="C28" s="6"/>
      <c r="D28" s="9">
        <v>129</v>
      </c>
      <c r="E28" s="9">
        <v>129</v>
      </c>
      <c r="F28" s="10">
        <v>129</v>
      </c>
      <c r="H28" s="19">
        <f>H27-H25</f>
        <v>129</v>
      </c>
      <c r="I28" s="19">
        <f t="shared" ref="I28:P28" si="5">I27-I25</f>
        <v>0</v>
      </c>
      <c r="J28" s="19">
        <f t="shared" si="5"/>
        <v>0</v>
      </c>
      <c r="K28" s="19">
        <f t="shared" si="5"/>
        <v>0</v>
      </c>
      <c r="L28" s="19">
        <f t="shared" si="5"/>
        <v>0</v>
      </c>
      <c r="M28" s="19">
        <f t="shared" si="5"/>
        <v>0</v>
      </c>
      <c r="N28" s="19">
        <f t="shared" si="5"/>
        <v>0</v>
      </c>
      <c r="O28" s="19">
        <f t="shared" si="5"/>
        <v>0</v>
      </c>
      <c r="P28" s="19">
        <f t="shared" si="5"/>
        <v>0</v>
      </c>
    </row>
    <row r="29" spans="1:16" x14ac:dyDescent="0.25">
      <c r="A29" s="3"/>
      <c r="B29" s="3"/>
      <c r="C29" s="4"/>
      <c r="D29" s="7"/>
      <c r="E29" s="7"/>
      <c r="F29" s="8"/>
      <c r="H29" s="13"/>
      <c r="I29" s="13"/>
      <c r="J29" s="13"/>
      <c r="K29" s="13"/>
      <c r="L29" s="13"/>
      <c r="M29" s="13"/>
      <c r="N29" s="13"/>
      <c r="O29" s="13"/>
      <c r="P29" s="13"/>
    </row>
    <row r="30" spans="1:16" x14ac:dyDescent="0.25">
      <c r="A30" s="3"/>
      <c r="B30" s="3"/>
      <c r="C30" s="4"/>
      <c r="D30" s="7"/>
      <c r="E30" s="7"/>
      <c r="F30" s="8"/>
      <c r="H30" s="13"/>
      <c r="I30" s="13"/>
      <c r="J30" s="13"/>
      <c r="K30" s="13"/>
      <c r="L30" s="13"/>
      <c r="M30" s="13"/>
      <c r="N30" s="13"/>
      <c r="O30" s="13"/>
      <c r="P30" s="13"/>
    </row>
    <row r="31" spans="1:16" x14ac:dyDescent="0.25">
      <c r="A31" s="5" t="s">
        <v>19</v>
      </c>
      <c r="B31" s="5"/>
      <c r="C31" s="6"/>
      <c r="D31" s="9">
        <v>23141</v>
      </c>
      <c r="E31" s="9">
        <v>23341</v>
      </c>
      <c r="F31" s="10">
        <v>30553</v>
      </c>
      <c r="H31" s="19">
        <f t="shared" ref="H31:P31" si="6">SUM(H27,H21)</f>
        <v>28830</v>
      </c>
      <c r="I31" s="19">
        <f t="shared" si="6"/>
        <v>0</v>
      </c>
      <c r="J31" s="19">
        <f t="shared" si="6"/>
        <v>0</v>
      </c>
      <c r="K31" s="19">
        <f t="shared" si="6"/>
        <v>1100</v>
      </c>
      <c r="L31" s="19">
        <f t="shared" si="6"/>
        <v>0</v>
      </c>
      <c r="M31" s="19">
        <f t="shared" si="6"/>
        <v>70</v>
      </c>
      <c r="N31" s="19">
        <f t="shared" si="6"/>
        <v>550</v>
      </c>
      <c r="O31" s="19">
        <f t="shared" si="6"/>
        <v>3</v>
      </c>
      <c r="P31" s="19">
        <f t="shared" si="6"/>
        <v>0</v>
      </c>
    </row>
    <row r="32" spans="1:16" x14ac:dyDescent="0.25">
      <c r="A32" s="5" t="s">
        <v>20</v>
      </c>
      <c r="B32" s="5"/>
      <c r="C32" s="6"/>
      <c r="D32" s="9">
        <v>23012</v>
      </c>
      <c r="E32" s="9">
        <v>23212</v>
      </c>
      <c r="F32" s="10">
        <v>30424</v>
      </c>
      <c r="H32" s="19">
        <f t="shared" ref="H32:P32" si="7">SUM(H25,H17)</f>
        <v>1</v>
      </c>
      <c r="I32" s="19">
        <f t="shared" si="7"/>
        <v>4114.5</v>
      </c>
      <c r="J32" s="19">
        <f t="shared" si="7"/>
        <v>1650</v>
      </c>
      <c r="K32" s="19">
        <f t="shared" si="7"/>
        <v>4176.5</v>
      </c>
      <c r="L32" s="19">
        <f t="shared" si="7"/>
        <v>3800</v>
      </c>
      <c r="M32" s="19">
        <f t="shared" si="7"/>
        <v>366</v>
      </c>
      <c r="N32" s="19">
        <f t="shared" si="7"/>
        <v>4499</v>
      </c>
      <c r="O32" s="19">
        <f t="shared" si="7"/>
        <v>10654</v>
      </c>
      <c r="P32" s="19">
        <f t="shared" si="7"/>
        <v>1163</v>
      </c>
    </row>
    <row r="33" spans="1:16" x14ac:dyDescent="0.25">
      <c r="A33" s="5" t="s">
        <v>21</v>
      </c>
      <c r="B33" s="5"/>
      <c r="C33" s="6"/>
      <c r="D33" s="9">
        <v>129</v>
      </c>
      <c r="E33" s="9">
        <v>129</v>
      </c>
      <c r="F33" s="10">
        <v>129</v>
      </c>
      <c r="H33" s="19">
        <f t="shared" ref="H33:P33" si="8">H31-H32</f>
        <v>28829</v>
      </c>
      <c r="I33" s="19">
        <f t="shared" si="8"/>
        <v>-4114.5</v>
      </c>
      <c r="J33" s="19">
        <f t="shared" si="8"/>
        <v>-1650</v>
      </c>
      <c r="K33" s="19">
        <f t="shared" si="8"/>
        <v>-3076.5</v>
      </c>
      <c r="L33" s="19">
        <f t="shared" si="8"/>
        <v>-3800</v>
      </c>
      <c r="M33" s="19">
        <f t="shared" si="8"/>
        <v>-296</v>
      </c>
      <c r="N33" s="19">
        <f t="shared" si="8"/>
        <v>-3949</v>
      </c>
      <c r="O33" s="19">
        <f t="shared" si="8"/>
        <v>-10651</v>
      </c>
      <c r="P33" s="19">
        <f t="shared" si="8"/>
        <v>-1163</v>
      </c>
    </row>
  </sheetData>
  <mergeCells count="1">
    <mergeCell ref="A1:F1"/>
  </mergeCells>
  <pageMargins left="0.19685039369791668" right="0.19685039369791668" top="0.19685039369791668" bottom="0.39370078739583336" header="0.19685039369791668" footer="0.19685039369791668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TSMS</vt:lpstr>
      <vt:lpstr>TSMS!Názvy_tisku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2023-01-04T12:51:47Z</dcterms:created>
  <dcterms:modified xsi:type="dcterms:W3CDTF">2023-01-06T07:47:52Z</dcterms:modified>
</cp:coreProperties>
</file>